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18195" windowHeight="11820"/>
  </bookViews>
  <sheets>
    <sheet name="01.01.2026" sheetId="5" r:id="rId1"/>
  </sheets>
  <definedNames>
    <definedName name="_xlnm.Print_Area" localSheetId="0">'01.01.2026'!$A$1:$L$34</definedName>
  </definedNames>
  <calcPr calcId="145621" refMode="R1C1"/>
</workbook>
</file>

<file path=xl/calcChain.xml><?xml version="1.0" encoding="utf-8"?>
<calcChain xmlns="http://schemas.openxmlformats.org/spreadsheetml/2006/main">
  <c r="G34" i="5" l="1"/>
  <c r="G33" i="5"/>
  <c r="H34" i="5"/>
  <c r="H33" i="5"/>
  <c r="E30" i="5" l="1"/>
  <c r="G30" i="5"/>
  <c r="E31" i="5" l="1"/>
  <c r="E32" i="5"/>
  <c r="E29" i="5"/>
  <c r="E6" i="5"/>
  <c r="E9" i="5"/>
  <c r="E10" i="5"/>
  <c r="E11" i="5"/>
  <c r="E12" i="5"/>
  <c r="E13" i="5"/>
  <c r="E14" i="5"/>
  <c r="E15" i="5"/>
  <c r="E16" i="5"/>
  <c r="E17" i="5"/>
  <c r="E18" i="5"/>
  <c r="E19" i="5"/>
  <c r="E20" i="5"/>
  <c r="E21" i="5"/>
  <c r="E22" i="5"/>
  <c r="E23" i="5"/>
  <c r="E24" i="5"/>
  <c r="E5" i="5"/>
  <c r="T6" i="5" l="1"/>
  <c r="T8" i="5"/>
  <c r="T9" i="5"/>
  <c r="T10" i="5"/>
  <c r="T11" i="5"/>
  <c r="T12" i="5"/>
  <c r="T13" i="5"/>
  <c r="T14" i="5"/>
  <c r="T15" i="5"/>
  <c r="T16" i="5"/>
  <c r="T17" i="5"/>
  <c r="T22" i="5"/>
  <c r="T23" i="5"/>
  <c r="T5" i="5"/>
  <c r="P6" i="5"/>
  <c r="P8" i="5"/>
  <c r="P9" i="5"/>
  <c r="P10" i="5"/>
  <c r="P11" i="5"/>
  <c r="P12" i="5"/>
  <c r="P13" i="5"/>
  <c r="P14" i="5"/>
  <c r="P15" i="5"/>
  <c r="P16" i="5"/>
  <c r="P17" i="5"/>
  <c r="P22" i="5"/>
  <c r="P23" i="5"/>
  <c r="P5" i="5"/>
  <c r="R6" i="5"/>
  <c r="R8" i="5"/>
  <c r="R9" i="5"/>
  <c r="R10" i="5"/>
  <c r="R11" i="5"/>
  <c r="R12" i="5"/>
  <c r="R13" i="5"/>
  <c r="R14" i="5"/>
  <c r="R15" i="5"/>
  <c r="R16" i="5"/>
  <c r="R17" i="5"/>
  <c r="R22" i="5"/>
  <c r="R23" i="5"/>
  <c r="R5" i="5"/>
  <c r="G18" i="5"/>
  <c r="T18" i="5" s="1"/>
  <c r="G19" i="5"/>
  <c r="T19" i="5" s="1"/>
  <c r="G20" i="5"/>
  <c r="R20" i="5" s="1"/>
  <c r="G21" i="5"/>
  <c r="T21" i="5" s="1"/>
  <c r="T20" i="5" l="1"/>
  <c r="P20" i="5"/>
  <c r="R19" i="5"/>
  <c r="R21" i="5"/>
  <c r="R18" i="5"/>
  <c r="P19" i="5"/>
  <c r="P21" i="5"/>
  <c r="P18" i="5"/>
</calcChain>
</file>

<file path=xl/sharedStrings.xml><?xml version="1.0" encoding="utf-8"?>
<sst xmlns="http://schemas.openxmlformats.org/spreadsheetml/2006/main" count="146" uniqueCount="94">
  <si>
    <t>Коробка</t>
  </si>
  <si>
    <t>количество плитки в коробке, шт.</t>
  </si>
  <si>
    <t>Поддон</t>
  </si>
  <si>
    <t>количество коробок на поддоне, шт.</t>
  </si>
  <si>
    <t>количество кв.м. в поддоне</t>
  </si>
  <si>
    <t>400*400*9 мм</t>
  </si>
  <si>
    <t>вес поддона брутто, кг.</t>
  </si>
  <si>
    <t>Загрузка</t>
  </si>
  <si>
    <t>14 / 685,44</t>
  </si>
  <si>
    <t>48 / 2350,08</t>
  </si>
  <si>
    <t>15 / 1193,4</t>
  </si>
  <si>
    <t>12 / 921,6</t>
  </si>
  <si>
    <t>13 / 998,4</t>
  </si>
  <si>
    <t>56 / 2580,48</t>
  </si>
  <si>
    <t>17 / 783,36</t>
  </si>
  <si>
    <t>18 / 829,44</t>
  </si>
  <si>
    <t>58 / 2672,64</t>
  </si>
  <si>
    <t>19 / 875,52</t>
  </si>
  <si>
    <t>20 / 921,6</t>
  </si>
  <si>
    <t>64 / 2949,12</t>
  </si>
  <si>
    <t>42 / 3225,6</t>
  </si>
  <si>
    <t>Типоразмер</t>
  </si>
  <si>
    <t>количество кв.м. в коробке</t>
  </si>
  <si>
    <t>вес коробки нетто, кг</t>
  </si>
  <si>
    <t>фура 20 тонн, под / м2</t>
  </si>
  <si>
    <t>вагон 67,2 тонн, под / м2</t>
  </si>
  <si>
    <t xml:space="preserve">600*600*10мм  SP
</t>
  </si>
  <si>
    <t>калибр</t>
  </si>
  <si>
    <t>ретиф</t>
  </si>
  <si>
    <t>полировка</t>
  </si>
  <si>
    <t xml:space="preserve">200*200*12 мм </t>
  </si>
  <si>
    <t xml:space="preserve">300*300*12 мм </t>
  </si>
  <si>
    <t>1200*600*10 мм  SP</t>
  </si>
  <si>
    <t>300*600*10 мм</t>
  </si>
  <si>
    <t xml:space="preserve">80*600*10 мм </t>
  </si>
  <si>
    <t xml:space="preserve">300*300*7 мм
</t>
  </si>
  <si>
    <t>16  / 691,2</t>
  </si>
  <si>
    <t>15 / 734,40</t>
  </si>
  <si>
    <t>16  / 1175,04</t>
  </si>
  <si>
    <t>17  / 1248,48</t>
  </si>
  <si>
    <t>16  / 1272,96</t>
  </si>
  <si>
    <t>14 / 655,2</t>
  </si>
  <si>
    <t>16 /748,8</t>
  </si>
  <si>
    <t>17  /734,4</t>
  </si>
  <si>
    <t>55  /2376</t>
  </si>
  <si>
    <t>50 / 2340</t>
  </si>
  <si>
    <t>21 / 967,68</t>
  </si>
  <si>
    <t>57 / 2626,56</t>
  </si>
  <si>
    <t>60 / 2764,8</t>
  </si>
  <si>
    <t>20 / 864</t>
  </si>
  <si>
    <t>19 / 820,8</t>
  </si>
  <si>
    <t>18 / 777,6</t>
  </si>
  <si>
    <t>21 / 907,2</t>
  </si>
  <si>
    <t>63 / 2721,6</t>
  </si>
  <si>
    <t xml:space="preserve"> 20 / 921,6</t>
  </si>
  <si>
    <t>65 / 2995,2</t>
  </si>
  <si>
    <t>66 / 3041,28</t>
  </si>
  <si>
    <t>54  /3965,76</t>
  </si>
  <si>
    <t>50  / 3978</t>
  </si>
  <si>
    <t>61 / 2635,2</t>
  </si>
  <si>
    <t>68 / 2937,6</t>
  </si>
  <si>
    <t>22 / 950,4</t>
  </si>
  <si>
    <t>70 / 3024</t>
  </si>
  <si>
    <t>Вид обработки</t>
  </si>
  <si>
    <t>1200*600*10,5 мм  Моноколор и ДТК</t>
  </si>
  <si>
    <t>матовый</t>
  </si>
  <si>
    <t>145*600*10 мм</t>
  </si>
  <si>
    <t>4</t>
  </si>
  <si>
    <t>Специзделия (резка)</t>
  </si>
  <si>
    <t>Нормы загрузки керамогранит</t>
  </si>
  <si>
    <t xml:space="preserve">300*600*10 мм </t>
  </si>
  <si>
    <t>64 / 2764,80</t>
  </si>
  <si>
    <r>
      <t xml:space="preserve">600*600*10,5 мм Моноколор и ДТК
</t>
    </r>
    <r>
      <rPr>
        <b/>
        <sz val="20"/>
        <rFont val="Arial Cyr"/>
      </rPr>
      <t xml:space="preserve">
</t>
    </r>
  </si>
  <si>
    <t>300*1200*10,5 мм ретиф</t>
  </si>
  <si>
    <t>МС и ДТК</t>
  </si>
  <si>
    <t>SP</t>
  </si>
  <si>
    <t>52  /3978</t>
  </si>
  <si>
    <t>16  / 1224</t>
  </si>
  <si>
    <t>контейнер 20 фт (21,5 т), под / м2</t>
  </si>
  <si>
    <t>контейнер 40 фт (25,3 т), под / м2</t>
  </si>
  <si>
    <t>18 / 881,28</t>
  </si>
  <si>
    <t>20 /1468,8</t>
  </si>
  <si>
    <t>19 /1453,5</t>
  </si>
  <si>
    <t>19 / 1511,64</t>
  </si>
  <si>
    <t>18 / 842,4</t>
  </si>
  <si>
    <t>15 / 1152</t>
  </si>
  <si>
    <t>24 / 1105,92</t>
  </si>
  <si>
    <t>22 / 1013,76</t>
  </si>
  <si>
    <t>25 / 1152</t>
  </si>
  <si>
    <t>23 / 993,6</t>
  </si>
  <si>
    <t>25 / 1080</t>
  </si>
  <si>
    <t>24 / 1036,8</t>
  </si>
  <si>
    <t>26 / 1123,2</t>
  </si>
  <si>
    <t>По состоянию на 01.01.26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</si>
</sst>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8"/>
      <name val="Arial Cyr"/>
    </font>
    <font>
      <b/>
      <sz val="16"/>
      <name val="Arial Cyr"/>
    </font>
    <font>
      <b/>
      <sz val="16"/>
      <color theme="1"/>
      <name val="Calibri"/>
      <family val="2"/>
      <charset val="204"/>
      <scheme val="minor"/>
    </font>
    <font>
      <b/>
      <sz val="16"/>
      <name val="Arial"/>
      <family val="2"/>
      <charset val="204"/>
    </font>
    <font>
      <b/>
      <sz val="18"/>
      <color theme="1"/>
      <name val="Calibri"/>
      <family val="2"/>
      <charset val="204"/>
      <scheme val="minor"/>
    </font>
    <font>
      <b/>
      <i/>
      <u/>
      <sz val="24"/>
      <name val="Arial"/>
      <family val="2"/>
      <charset val="204"/>
    </font>
    <font>
      <b/>
      <i/>
      <u/>
      <sz val="36"/>
      <name val="Arial Cyr"/>
      <charset val="204"/>
    </font>
    <font>
      <b/>
      <sz val="20"/>
      <name val="Arial Cyr"/>
    </font>
    <font>
      <b/>
      <sz val="20"/>
      <name val="Arial"/>
      <family val="2"/>
      <charset val="204"/>
    </font>
    <font>
      <b/>
      <sz val="2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7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3" fontId="3" fillId="0" borderId="0" xfId="0" applyNumberFormat="1" applyFont="1" applyFill="1" applyBorder="1" applyAlignment="1">
      <alignment horizontal="left" vertical="center" wrapText="1"/>
    </xf>
    <xf numFmtId="2" fontId="3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5" fillId="0" borderId="0" xfId="0" applyFont="1" applyFill="1" applyBorder="1" applyAlignment="1">
      <alignment horizontal="left" vertical="center" wrapText="1"/>
    </xf>
    <xf numFmtId="2" fontId="5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3" fontId="3" fillId="0" borderId="0" xfId="0" applyNumberFormat="1" applyFont="1" applyFill="1" applyBorder="1" applyAlignment="1">
      <alignment horizontal="center" vertical="center" wrapText="1"/>
    </xf>
    <xf numFmtId="4" fontId="3" fillId="0" borderId="0" xfId="0" applyNumberFormat="1" applyFont="1" applyFill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7" fillId="0" borderId="0" xfId="0" applyFont="1" applyFill="1" applyBorder="1" applyAlignment="1">
      <alignment horizontal="left" vertical="center"/>
    </xf>
    <xf numFmtId="0" fontId="1" fillId="0" borderId="0" xfId="0" applyFont="1" applyFill="1" applyAlignment="1">
      <alignment horizontal="center"/>
    </xf>
    <xf numFmtId="0" fontId="3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10" fillId="0" borderId="20" xfId="0" applyFont="1" applyFill="1" applyBorder="1" applyAlignment="1">
      <alignment horizontal="center" vertical="center" wrapText="1"/>
    </xf>
    <xf numFmtId="2" fontId="10" fillId="0" borderId="20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center"/>
    </xf>
    <xf numFmtId="1" fontId="9" fillId="0" borderId="0" xfId="0" applyNumberFormat="1" applyFont="1" applyFill="1" applyBorder="1" applyAlignment="1">
      <alignment horizontal="center" vertical="center" wrapText="1"/>
    </xf>
    <xf numFmtId="2" fontId="9" fillId="0" borderId="0" xfId="0" applyNumberFormat="1" applyFont="1" applyFill="1" applyBorder="1" applyAlignment="1">
      <alignment horizontal="center" vertical="center" wrapText="1"/>
    </xf>
    <xf numFmtId="3" fontId="9" fillId="0" borderId="0" xfId="0" applyNumberFormat="1" applyFont="1" applyFill="1" applyBorder="1" applyAlignment="1">
      <alignment horizontal="center" vertical="center" wrapText="1"/>
    </xf>
    <xf numFmtId="4" fontId="9" fillId="0" borderId="0" xfId="0" applyNumberFormat="1" applyFont="1" applyFill="1" applyBorder="1" applyAlignment="1">
      <alignment horizontal="left" vertical="center" wrapText="1"/>
    </xf>
    <xf numFmtId="3" fontId="9" fillId="0" borderId="0" xfId="0" applyNumberFormat="1" applyFont="1" applyFill="1" applyBorder="1" applyAlignment="1">
      <alignment horizontal="left" vertical="center" wrapText="1"/>
    </xf>
    <xf numFmtId="0" fontId="11" fillId="0" borderId="0" xfId="0" applyFont="1" applyAlignment="1">
      <alignment horizontal="center"/>
    </xf>
    <xf numFmtId="0" fontId="10" fillId="0" borderId="13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0" fillId="0" borderId="18" xfId="0" applyFont="1" applyFill="1" applyBorder="1" applyAlignment="1">
      <alignment horizontal="center" vertical="center" wrapText="1"/>
    </xf>
    <xf numFmtId="2" fontId="10" fillId="0" borderId="18" xfId="0" applyNumberFormat="1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16" xfId="0" applyFont="1" applyFill="1" applyBorder="1" applyAlignment="1">
      <alignment horizontal="center" vertical="center" wrapText="1"/>
    </xf>
    <xf numFmtId="2" fontId="10" fillId="0" borderId="2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17" xfId="0" applyFont="1" applyFill="1" applyBorder="1" applyAlignment="1">
      <alignment horizontal="center" vertical="center" wrapText="1"/>
    </xf>
    <xf numFmtId="0" fontId="10" fillId="0" borderId="19" xfId="0" applyFont="1" applyFill="1" applyBorder="1" applyAlignment="1">
      <alignment horizontal="left" vertical="center" wrapText="1"/>
    </xf>
    <xf numFmtId="0" fontId="10" fillId="0" borderId="21" xfId="0" applyFont="1" applyFill="1" applyBorder="1" applyAlignment="1">
      <alignment horizontal="center" vertical="center" wrapText="1"/>
    </xf>
    <xf numFmtId="0" fontId="10" fillId="0" borderId="16" xfId="0" applyFont="1" applyFill="1" applyBorder="1" applyAlignment="1">
      <alignment horizontal="center" vertical="center" wrapText="1"/>
    </xf>
    <xf numFmtId="2" fontId="10" fillId="0" borderId="0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2" fontId="10" fillId="0" borderId="13" xfId="0" applyNumberFormat="1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2" fontId="10" fillId="0" borderId="10" xfId="0" applyNumberFormat="1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/>
    </xf>
    <xf numFmtId="0" fontId="10" fillId="0" borderId="9" xfId="0" applyFont="1" applyFill="1" applyBorder="1" applyAlignment="1">
      <alignment horizontal="left" vertical="center" wrapText="1"/>
    </xf>
    <xf numFmtId="0" fontId="10" fillId="0" borderId="22" xfId="0" applyFont="1" applyFill="1" applyBorder="1" applyAlignment="1">
      <alignment horizontal="center" vertical="center" wrapText="1"/>
    </xf>
    <xf numFmtId="2" fontId="10" fillId="0" borderId="22" xfId="0" applyNumberFormat="1" applyFont="1" applyFill="1" applyBorder="1" applyAlignment="1">
      <alignment horizontal="center" vertical="center" wrapText="1"/>
    </xf>
    <xf numFmtId="0" fontId="10" fillId="0" borderId="23" xfId="0" applyFont="1" applyFill="1" applyBorder="1" applyAlignment="1">
      <alignment horizontal="center" vertical="center" wrapText="1"/>
    </xf>
    <xf numFmtId="49" fontId="10" fillId="0" borderId="5" xfId="0" applyNumberFormat="1" applyFont="1" applyFill="1" applyBorder="1" applyAlignment="1">
      <alignment horizontal="center" vertical="center" wrapText="1"/>
    </xf>
    <xf numFmtId="2" fontId="10" fillId="0" borderId="5" xfId="0" applyNumberFormat="1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/>
    </xf>
    <xf numFmtId="49" fontId="10" fillId="0" borderId="10" xfId="0" applyNumberFormat="1" applyFont="1" applyFill="1" applyBorder="1" applyAlignment="1">
      <alignment horizontal="center" vertical="center" wrapText="1"/>
    </xf>
    <xf numFmtId="2" fontId="10" fillId="0" borderId="3" xfId="0" applyNumberFormat="1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left" vertical="center" wrapText="1"/>
    </xf>
    <xf numFmtId="0" fontId="9" fillId="0" borderId="13" xfId="0" applyFont="1" applyFill="1" applyBorder="1" applyAlignment="1">
      <alignment horizontal="center" vertical="center" wrapText="1"/>
    </xf>
    <xf numFmtId="0" fontId="10" fillId="0" borderId="24" xfId="0" applyFont="1" applyFill="1" applyBorder="1" applyAlignment="1">
      <alignment horizontal="center" vertical="center" wrapText="1"/>
    </xf>
    <xf numFmtId="0" fontId="9" fillId="0" borderId="14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22" xfId="0" applyFont="1" applyFill="1" applyBorder="1" applyAlignment="1">
      <alignment horizontal="center" vertical="center" wrapText="1"/>
    </xf>
    <xf numFmtId="0" fontId="9" fillId="0" borderId="24" xfId="0" applyFont="1" applyFill="1" applyBorder="1" applyAlignment="1">
      <alignment horizontal="center" vertical="center" wrapText="1"/>
    </xf>
    <xf numFmtId="0" fontId="9" fillId="0" borderId="27" xfId="0" applyFont="1" applyFill="1" applyBorder="1" applyAlignment="1">
      <alignment horizontal="center" vertical="center" wrapText="1"/>
    </xf>
    <xf numFmtId="0" fontId="9" fillId="0" borderId="28" xfId="0" applyFont="1" applyFill="1" applyBorder="1" applyAlignment="1">
      <alignment horizontal="center" vertical="center" wrapText="1"/>
    </xf>
    <xf numFmtId="0" fontId="10" fillId="0" borderId="26" xfId="0" applyFont="1" applyFill="1" applyBorder="1" applyAlignment="1">
      <alignment horizontal="center" vertical="center" wrapText="1"/>
    </xf>
    <xf numFmtId="0" fontId="10" fillId="0" borderId="29" xfId="0" applyFont="1" applyFill="1" applyBorder="1" applyAlignment="1">
      <alignment horizontal="center" vertical="center" wrapText="1"/>
    </xf>
    <xf numFmtId="0" fontId="10" fillId="0" borderId="28" xfId="0" applyFont="1" applyFill="1" applyBorder="1" applyAlignment="1">
      <alignment horizontal="center" vertical="center" wrapText="1"/>
    </xf>
    <xf numFmtId="0" fontId="10" fillId="0" borderId="30" xfId="0" applyFont="1" applyFill="1" applyBorder="1" applyAlignment="1">
      <alignment horizontal="center" vertical="center" wrapText="1"/>
    </xf>
    <xf numFmtId="0" fontId="10" fillId="0" borderId="25" xfId="0" applyFont="1" applyFill="1" applyBorder="1" applyAlignment="1">
      <alignment horizontal="center" vertical="center" wrapText="1"/>
    </xf>
    <xf numFmtId="0" fontId="10" fillId="0" borderId="31" xfId="0" applyFont="1" applyFill="1" applyBorder="1" applyAlignment="1">
      <alignment horizontal="center" vertical="center" wrapText="1"/>
    </xf>
    <xf numFmtId="0" fontId="10" fillId="0" borderId="27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left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center" vertical="center" wrapText="1"/>
    </xf>
    <xf numFmtId="0" fontId="10" fillId="0" borderId="18" xfId="0" applyFont="1" applyFill="1" applyBorder="1" applyAlignment="1">
      <alignment horizontal="center" vertical="center" wrapText="1"/>
    </xf>
    <xf numFmtId="0" fontId="10" fillId="0" borderId="22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left" vertical="center" wrapText="1"/>
    </xf>
    <xf numFmtId="0" fontId="10" fillId="0" borderId="4" xfId="0" applyFont="1" applyFill="1" applyBorder="1" applyAlignment="1">
      <alignment horizontal="left" vertical="center" wrapText="1"/>
    </xf>
    <xf numFmtId="0" fontId="10" fillId="0" borderId="9" xfId="0" applyFont="1" applyFill="1" applyBorder="1" applyAlignment="1">
      <alignment horizontal="left" vertical="center" wrapText="1"/>
    </xf>
    <xf numFmtId="2" fontId="10" fillId="0" borderId="13" xfId="0" applyNumberFormat="1" applyFont="1" applyFill="1" applyBorder="1" applyAlignment="1">
      <alignment horizontal="center" vertical="center" wrapText="1"/>
    </xf>
    <xf numFmtId="2" fontId="10" fillId="0" borderId="18" xfId="0" applyNumberFormat="1" applyFont="1" applyFill="1" applyBorder="1" applyAlignment="1">
      <alignment horizontal="center" vertical="center" wrapText="1"/>
    </xf>
    <xf numFmtId="2" fontId="10" fillId="0" borderId="22" xfId="0" applyNumberFormat="1" applyFont="1" applyFill="1" applyBorder="1" applyAlignment="1">
      <alignment horizontal="center" vertical="center" wrapText="1"/>
    </xf>
    <xf numFmtId="0" fontId="10" fillId="0" borderId="15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/>
    </xf>
    <xf numFmtId="0" fontId="4" fillId="0" borderId="25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2"/>
  <sheetViews>
    <sheetView tabSelected="1" zoomScale="40" zoomScaleNormal="40" zoomScaleSheetLayoutView="50" workbookViewId="0">
      <selection activeCell="AA14" sqref="AA14"/>
    </sheetView>
  </sheetViews>
  <sheetFormatPr defaultColWidth="13" defaultRowHeight="16.5" customHeight="1" x14ac:dyDescent="0.25"/>
  <cols>
    <col min="1" max="1" width="34.7109375" style="12" customWidth="1"/>
    <col min="2" max="2" width="23.42578125" style="16" customWidth="1"/>
    <col min="3" max="3" width="20" style="1" customWidth="1"/>
    <col min="4" max="4" width="20.7109375" style="1" customWidth="1"/>
    <col min="5" max="5" width="18.28515625" style="18" customWidth="1"/>
    <col min="6" max="7" width="20.7109375" style="1" customWidth="1"/>
    <col min="8" max="8" width="20.5703125" style="1" customWidth="1"/>
    <col min="9" max="9" width="25.7109375" style="1" customWidth="1"/>
    <col min="10" max="11" width="25" style="1" customWidth="1"/>
    <col min="12" max="12" width="25.42578125" style="1" customWidth="1"/>
    <col min="13" max="13" width="25.42578125" style="1" hidden="1" customWidth="1"/>
    <col min="14" max="14" width="13" style="9" customWidth="1"/>
    <col min="15" max="16" width="19.42578125" style="2" hidden="1" customWidth="1"/>
    <col min="17" max="19" width="21.140625" style="2" hidden="1" customWidth="1"/>
    <col min="20" max="20" width="22.42578125" style="9" hidden="1" customWidth="1"/>
    <col min="21" max="21" width="13" style="9"/>
    <col min="22" max="22" width="18.7109375" style="9" bestFit="1" customWidth="1"/>
    <col min="23" max="23" width="13" style="9"/>
    <col min="24" max="24" width="25.5703125" style="9" customWidth="1"/>
    <col min="25" max="25" width="20.28515625" style="9" customWidth="1"/>
    <col min="26" max="30" width="13" style="9"/>
    <col min="31" max="16384" width="13" style="1"/>
  </cols>
  <sheetData>
    <row r="1" spans="1:30" ht="60.4" customHeight="1" x14ac:dyDescent="0.25">
      <c r="A1" s="104" t="s">
        <v>69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3"/>
    </row>
    <row r="2" spans="1:30" ht="23.25" customHeight="1" thickBot="1" x14ac:dyDescent="0.3">
      <c r="A2" s="105" t="s">
        <v>93</v>
      </c>
      <c r="B2" s="105"/>
      <c r="C2" s="105"/>
      <c r="D2" s="105"/>
      <c r="E2" s="5"/>
      <c r="F2" s="3"/>
      <c r="G2" s="3"/>
      <c r="H2" s="3"/>
      <c r="I2" s="3"/>
      <c r="J2" s="3"/>
      <c r="K2" s="3"/>
      <c r="L2" s="3"/>
      <c r="M2" s="3"/>
    </row>
    <row r="3" spans="1:30" ht="48.75" customHeight="1" x14ac:dyDescent="0.25">
      <c r="A3" s="86" t="s">
        <v>21</v>
      </c>
      <c r="B3" s="88" t="s">
        <v>63</v>
      </c>
      <c r="C3" s="84" t="s">
        <v>0</v>
      </c>
      <c r="D3" s="84"/>
      <c r="E3" s="21"/>
      <c r="F3" s="84" t="s">
        <v>2</v>
      </c>
      <c r="G3" s="84"/>
      <c r="H3" s="84"/>
      <c r="I3" s="84" t="s">
        <v>7</v>
      </c>
      <c r="J3" s="84"/>
      <c r="K3" s="106"/>
      <c r="L3" s="85"/>
      <c r="M3" s="15"/>
      <c r="V3" s="6"/>
      <c r="W3" s="6"/>
      <c r="X3" s="6"/>
      <c r="Y3" s="6"/>
      <c r="Z3" s="6"/>
      <c r="AA3" s="6"/>
      <c r="AB3" s="6"/>
      <c r="AC3" s="6"/>
      <c r="AD3" s="6"/>
    </row>
    <row r="4" spans="1:30" ht="91.5" customHeight="1" thickBot="1" x14ac:dyDescent="0.3">
      <c r="A4" s="87"/>
      <c r="B4" s="89"/>
      <c r="C4" s="20" t="s">
        <v>1</v>
      </c>
      <c r="D4" s="20" t="s">
        <v>22</v>
      </c>
      <c r="E4" s="20" t="s">
        <v>23</v>
      </c>
      <c r="F4" s="20" t="s">
        <v>3</v>
      </c>
      <c r="G4" s="20" t="s">
        <v>4</v>
      </c>
      <c r="H4" s="20" t="s">
        <v>6</v>
      </c>
      <c r="I4" s="19" t="s">
        <v>24</v>
      </c>
      <c r="J4" s="19" t="s">
        <v>78</v>
      </c>
      <c r="K4" s="19" t="s">
        <v>79</v>
      </c>
      <c r="L4" s="22" t="s">
        <v>25</v>
      </c>
      <c r="M4" s="8"/>
      <c r="O4" s="8"/>
      <c r="P4" s="8"/>
      <c r="Q4" s="8"/>
      <c r="R4" s="8"/>
      <c r="S4" s="13"/>
      <c r="T4" s="6"/>
      <c r="U4" s="6"/>
      <c r="V4" s="7"/>
      <c r="W4" s="7"/>
      <c r="X4" s="7"/>
      <c r="Y4" s="7"/>
      <c r="Z4" s="7"/>
      <c r="AA4" s="7"/>
      <c r="AB4" s="7"/>
      <c r="AC4" s="7"/>
      <c r="AD4" s="7"/>
    </row>
    <row r="5" spans="1:30" s="33" customFormat="1" ht="50.25" customHeight="1" thickBot="1" x14ac:dyDescent="0.45">
      <c r="A5" s="68" t="s">
        <v>30</v>
      </c>
      <c r="B5" s="69" t="s">
        <v>27</v>
      </c>
      <c r="C5" s="34">
        <v>17</v>
      </c>
      <c r="D5" s="54">
        <v>0.68</v>
      </c>
      <c r="E5" s="54">
        <f>(H5-25)/F5</f>
        <v>19.097222222222221</v>
      </c>
      <c r="F5" s="34">
        <v>72</v>
      </c>
      <c r="G5" s="34">
        <v>48.96</v>
      </c>
      <c r="H5" s="70">
        <v>1400</v>
      </c>
      <c r="I5" s="69" t="s">
        <v>8</v>
      </c>
      <c r="J5" s="69" t="s">
        <v>37</v>
      </c>
      <c r="K5" s="74" t="s">
        <v>80</v>
      </c>
      <c r="L5" s="71" t="s">
        <v>9</v>
      </c>
      <c r="M5" s="26"/>
      <c r="N5" s="27"/>
      <c r="O5" s="28">
        <v>14</v>
      </c>
      <c r="P5" s="29">
        <f>O5*G5</f>
        <v>685.44</v>
      </c>
      <c r="Q5" s="26">
        <v>15</v>
      </c>
      <c r="R5" s="26">
        <f>Q5*G5</f>
        <v>734.4</v>
      </c>
      <c r="S5" s="30">
        <v>48</v>
      </c>
      <c r="T5" s="31">
        <f>S5*G5</f>
        <v>2350.08</v>
      </c>
      <c r="U5" s="32"/>
      <c r="V5" s="29"/>
      <c r="W5" s="29"/>
      <c r="X5" s="29"/>
      <c r="Y5" s="29"/>
      <c r="Z5" s="29"/>
      <c r="AA5" s="29"/>
      <c r="AB5" s="29"/>
      <c r="AC5" s="29"/>
      <c r="AD5" s="29"/>
    </row>
    <row r="6" spans="1:30" s="33" customFormat="1" ht="50.25" customHeight="1" x14ac:dyDescent="0.4">
      <c r="A6" s="94" t="s">
        <v>35</v>
      </c>
      <c r="B6" s="90" t="s">
        <v>27</v>
      </c>
      <c r="C6" s="90">
        <v>17</v>
      </c>
      <c r="D6" s="90">
        <v>1.53</v>
      </c>
      <c r="E6" s="96">
        <f>(H6-25)/48</f>
        <v>25.104166666666668</v>
      </c>
      <c r="F6" s="35">
        <v>48</v>
      </c>
      <c r="G6" s="35">
        <v>73.44</v>
      </c>
      <c r="H6" s="35">
        <v>1230</v>
      </c>
      <c r="I6" s="69" t="s">
        <v>38</v>
      </c>
      <c r="J6" s="69" t="s">
        <v>39</v>
      </c>
      <c r="K6" s="74" t="s">
        <v>81</v>
      </c>
      <c r="L6" s="71" t="s">
        <v>57</v>
      </c>
      <c r="M6" s="26"/>
      <c r="N6" s="27"/>
      <c r="O6" s="26">
        <v>16</v>
      </c>
      <c r="P6" s="29">
        <f t="shared" ref="P6:P23" si="0">O6*G6</f>
        <v>1175.04</v>
      </c>
      <c r="Q6" s="26">
        <v>17</v>
      </c>
      <c r="R6" s="26">
        <f t="shared" ref="R6:R23" si="1">Q6*G6</f>
        <v>1248.48</v>
      </c>
      <c r="S6" s="30">
        <v>54</v>
      </c>
      <c r="T6" s="31">
        <f t="shared" ref="T6:T23" si="2">S6*G6</f>
        <v>3965.7599999999998</v>
      </c>
      <c r="U6" s="32"/>
      <c r="V6" s="29"/>
      <c r="W6" s="29"/>
      <c r="X6" s="29"/>
      <c r="Y6" s="29"/>
      <c r="Z6" s="29"/>
      <c r="AA6" s="29"/>
      <c r="AB6" s="29"/>
      <c r="AC6" s="29"/>
      <c r="AD6" s="29"/>
    </row>
    <row r="7" spans="1:30" s="33" customFormat="1" ht="50.25" customHeight="1" x14ac:dyDescent="0.4">
      <c r="A7" s="93"/>
      <c r="B7" s="91"/>
      <c r="C7" s="91"/>
      <c r="D7" s="91"/>
      <c r="E7" s="97"/>
      <c r="F7" s="40">
        <v>50</v>
      </c>
      <c r="G7" s="40">
        <v>76.5</v>
      </c>
      <c r="H7" s="40">
        <v>1280</v>
      </c>
      <c r="I7" s="72" t="s">
        <v>77</v>
      </c>
      <c r="J7" s="72" t="s">
        <v>77</v>
      </c>
      <c r="K7" s="72" t="s">
        <v>82</v>
      </c>
      <c r="L7" s="72" t="s">
        <v>76</v>
      </c>
      <c r="M7" s="26"/>
      <c r="N7" s="27"/>
      <c r="O7" s="26"/>
      <c r="P7" s="29"/>
      <c r="Q7" s="26"/>
      <c r="R7" s="26"/>
      <c r="S7" s="30"/>
      <c r="T7" s="31"/>
      <c r="U7" s="32"/>
      <c r="V7" s="29"/>
      <c r="W7" s="29"/>
      <c r="X7" s="29"/>
      <c r="Y7" s="29"/>
      <c r="Z7" s="29"/>
      <c r="AA7" s="29"/>
      <c r="AB7" s="29"/>
      <c r="AC7" s="29"/>
      <c r="AD7" s="29"/>
    </row>
    <row r="8" spans="1:30" s="33" customFormat="1" ht="50.25" customHeight="1" thickBot="1" x14ac:dyDescent="0.45">
      <c r="A8" s="95"/>
      <c r="B8" s="92"/>
      <c r="C8" s="92"/>
      <c r="D8" s="92"/>
      <c r="E8" s="98"/>
      <c r="F8" s="36">
        <v>52</v>
      </c>
      <c r="G8" s="36">
        <v>79.56</v>
      </c>
      <c r="H8" s="36">
        <v>1330</v>
      </c>
      <c r="I8" s="37" t="s">
        <v>10</v>
      </c>
      <c r="J8" s="73" t="s">
        <v>40</v>
      </c>
      <c r="K8" s="75" t="s">
        <v>83</v>
      </c>
      <c r="L8" s="38" t="s">
        <v>58</v>
      </c>
      <c r="M8" s="26"/>
      <c r="N8" s="39"/>
      <c r="O8" s="26">
        <v>15</v>
      </c>
      <c r="P8" s="29">
        <f t="shared" si="0"/>
        <v>1193.4000000000001</v>
      </c>
      <c r="Q8" s="26">
        <v>16</v>
      </c>
      <c r="R8" s="26">
        <f t="shared" si="1"/>
        <v>1272.96</v>
      </c>
      <c r="S8" s="30">
        <v>50</v>
      </c>
      <c r="T8" s="31">
        <f t="shared" si="2"/>
        <v>3978</v>
      </c>
      <c r="U8" s="32"/>
      <c r="V8" s="29"/>
      <c r="W8" s="29"/>
      <c r="X8" s="29"/>
      <c r="Y8" s="29"/>
      <c r="Z8" s="29"/>
      <c r="AA8" s="29"/>
      <c r="AB8" s="29"/>
      <c r="AC8" s="29"/>
      <c r="AD8" s="29"/>
    </row>
    <row r="9" spans="1:30" s="33" customFormat="1" ht="50.25" customHeight="1" x14ac:dyDescent="0.4">
      <c r="A9" s="93" t="s">
        <v>31</v>
      </c>
      <c r="B9" s="91" t="s">
        <v>27</v>
      </c>
      <c r="C9" s="91">
        <v>10</v>
      </c>
      <c r="D9" s="91">
        <v>0.9</v>
      </c>
      <c r="E9" s="41">
        <f t="shared" ref="E9:E24" si="3">(H9-25)/F9</f>
        <v>24.895833333333332</v>
      </c>
      <c r="F9" s="42">
        <v>48</v>
      </c>
      <c r="G9" s="42">
        <v>43.2</v>
      </c>
      <c r="H9" s="42">
        <v>1220</v>
      </c>
      <c r="I9" s="43" t="s">
        <v>36</v>
      </c>
      <c r="J9" s="43" t="s">
        <v>43</v>
      </c>
      <c r="K9" s="76" t="s">
        <v>49</v>
      </c>
      <c r="L9" s="44" t="s">
        <v>44</v>
      </c>
      <c r="M9" s="26"/>
      <c r="N9" s="27"/>
      <c r="O9" s="26">
        <v>16</v>
      </c>
      <c r="P9" s="29">
        <f t="shared" si="0"/>
        <v>691.2</v>
      </c>
      <c r="Q9" s="26">
        <v>17</v>
      </c>
      <c r="R9" s="26">
        <f t="shared" si="1"/>
        <v>734.40000000000009</v>
      </c>
      <c r="S9" s="30">
        <v>55</v>
      </c>
      <c r="T9" s="31">
        <f t="shared" si="2"/>
        <v>2376</v>
      </c>
      <c r="U9" s="32"/>
      <c r="V9" s="29"/>
      <c r="W9" s="32"/>
      <c r="X9" s="29"/>
      <c r="Y9" s="29"/>
      <c r="Z9" s="32"/>
      <c r="AA9" s="32"/>
      <c r="AB9" s="32"/>
      <c r="AC9" s="32"/>
      <c r="AD9" s="32"/>
    </row>
    <row r="10" spans="1:30" s="33" customFormat="1" ht="50.25" customHeight="1" thickBot="1" x14ac:dyDescent="0.45">
      <c r="A10" s="93"/>
      <c r="B10" s="91"/>
      <c r="C10" s="91"/>
      <c r="D10" s="91"/>
      <c r="E10" s="45">
        <f t="shared" si="3"/>
        <v>25.28846153846154</v>
      </c>
      <c r="F10" s="46">
        <v>52</v>
      </c>
      <c r="G10" s="46">
        <v>46.8</v>
      </c>
      <c r="H10" s="46">
        <v>1340</v>
      </c>
      <c r="I10" s="46" t="s">
        <v>41</v>
      </c>
      <c r="J10" s="46" t="s">
        <v>42</v>
      </c>
      <c r="K10" s="77" t="s">
        <v>84</v>
      </c>
      <c r="L10" s="47" t="s">
        <v>45</v>
      </c>
      <c r="M10" s="39"/>
      <c r="N10" s="27"/>
      <c r="O10" s="26">
        <v>14</v>
      </c>
      <c r="P10" s="29">
        <f t="shared" si="0"/>
        <v>655.19999999999993</v>
      </c>
      <c r="Q10" s="26">
        <v>16</v>
      </c>
      <c r="R10" s="26">
        <f t="shared" si="1"/>
        <v>748.8</v>
      </c>
      <c r="S10" s="30">
        <v>50</v>
      </c>
      <c r="T10" s="31">
        <f t="shared" si="2"/>
        <v>2340</v>
      </c>
      <c r="U10" s="32"/>
      <c r="V10" s="29"/>
      <c r="W10" s="29"/>
      <c r="X10" s="29"/>
      <c r="Y10" s="29"/>
      <c r="Z10" s="29"/>
      <c r="AA10" s="29"/>
      <c r="AB10" s="29"/>
      <c r="AC10" s="29"/>
      <c r="AD10" s="29"/>
    </row>
    <row r="11" spans="1:30" s="33" customFormat="1" ht="50.25" customHeight="1" thickBot="1" x14ac:dyDescent="0.45">
      <c r="A11" s="48" t="s">
        <v>5</v>
      </c>
      <c r="B11" s="24" t="s">
        <v>27</v>
      </c>
      <c r="C11" s="24">
        <v>10</v>
      </c>
      <c r="D11" s="24">
        <v>1.6</v>
      </c>
      <c r="E11" s="25">
        <f t="shared" si="3"/>
        <v>32.8125</v>
      </c>
      <c r="F11" s="24">
        <v>48</v>
      </c>
      <c r="G11" s="24">
        <v>76.8</v>
      </c>
      <c r="H11" s="24">
        <v>1600</v>
      </c>
      <c r="I11" s="24" t="s">
        <v>11</v>
      </c>
      <c r="J11" s="24" t="s">
        <v>12</v>
      </c>
      <c r="K11" s="78" t="s">
        <v>85</v>
      </c>
      <c r="L11" s="49" t="s">
        <v>20</v>
      </c>
      <c r="M11" s="39"/>
      <c r="N11" s="27"/>
      <c r="O11" s="26">
        <v>12</v>
      </c>
      <c r="P11" s="29">
        <f t="shared" si="0"/>
        <v>921.59999999999991</v>
      </c>
      <c r="Q11" s="26">
        <v>13</v>
      </c>
      <c r="R11" s="26">
        <f t="shared" si="1"/>
        <v>998.4</v>
      </c>
      <c r="S11" s="30">
        <v>42</v>
      </c>
      <c r="T11" s="31">
        <f t="shared" si="2"/>
        <v>3225.6</v>
      </c>
      <c r="U11" s="32"/>
      <c r="V11" s="29"/>
      <c r="W11" s="29"/>
      <c r="X11" s="29"/>
      <c r="Y11" s="29"/>
      <c r="Z11" s="29"/>
      <c r="AA11" s="29"/>
      <c r="AB11" s="29"/>
      <c r="AC11" s="29"/>
      <c r="AD11" s="29"/>
    </row>
    <row r="12" spans="1:30" s="33" customFormat="1" ht="50.25" customHeight="1" x14ac:dyDescent="0.4">
      <c r="A12" s="93" t="s">
        <v>72</v>
      </c>
      <c r="B12" s="42" t="s">
        <v>27</v>
      </c>
      <c r="C12" s="42">
        <v>4</v>
      </c>
      <c r="D12" s="42">
        <v>1.44</v>
      </c>
      <c r="E12" s="41">
        <f t="shared" si="3"/>
        <v>36.71875</v>
      </c>
      <c r="F12" s="42">
        <v>32</v>
      </c>
      <c r="G12" s="42">
        <v>46.08</v>
      </c>
      <c r="H12" s="42">
        <v>1200</v>
      </c>
      <c r="I12" s="42" t="s">
        <v>14</v>
      </c>
      <c r="J12" s="42" t="s">
        <v>15</v>
      </c>
      <c r="K12" s="79" t="s">
        <v>46</v>
      </c>
      <c r="L12" s="50" t="s">
        <v>13</v>
      </c>
      <c r="M12" s="51">
        <v>37.5</v>
      </c>
      <c r="N12" s="27"/>
      <c r="O12" s="26">
        <v>16</v>
      </c>
      <c r="P12" s="29">
        <f t="shared" si="0"/>
        <v>737.28</v>
      </c>
      <c r="Q12" s="26">
        <v>17</v>
      </c>
      <c r="R12" s="26">
        <f t="shared" si="1"/>
        <v>783.36</v>
      </c>
      <c r="S12" s="30">
        <v>56</v>
      </c>
      <c r="T12" s="31">
        <f t="shared" si="2"/>
        <v>2580.48</v>
      </c>
      <c r="U12" s="32"/>
      <c r="V12" s="29"/>
      <c r="W12" s="29"/>
      <c r="X12" s="29"/>
      <c r="Y12" s="29"/>
      <c r="Z12" s="29"/>
      <c r="AA12" s="29"/>
      <c r="AB12" s="29"/>
      <c r="AC12" s="29"/>
      <c r="AD12" s="29"/>
    </row>
    <row r="13" spans="1:30" s="33" customFormat="1" ht="50.25" customHeight="1" x14ac:dyDescent="0.4">
      <c r="A13" s="93"/>
      <c r="B13" s="52" t="s">
        <v>28</v>
      </c>
      <c r="C13" s="52">
        <v>4</v>
      </c>
      <c r="D13" s="52">
        <v>1.44</v>
      </c>
      <c r="E13" s="45">
        <f t="shared" si="3"/>
        <v>35.78125</v>
      </c>
      <c r="F13" s="52">
        <v>32</v>
      </c>
      <c r="G13" s="52">
        <v>46.08</v>
      </c>
      <c r="H13" s="52">
        <v>1170</v>
      </c>
      <c r="I13" s="52" t="s">
        <v>14</v>
      </c>
      <c r="J13" s="52" t="s">
        <v>15</v>
      </c>
      <c r="K13" s="80" t="s">
        <v>46</v>
      </c>
      <c r="L13" s="53" t="s">
        <v>47</v>
      </c>
      <c r="M13" s="51">
        <v>36.5625</v>
      </c>
      <c r="N13" s="27"/>
      <c r="O13" s="26">
        <v>17</v>
      </c>
      <c r="P13" s="29">
        <f t="shared" si="0"/>
        <v>783.36</v>
      </c>
      <c r="Q13" s="26">
        <v>18</v>
      </c>
      <c r="R13" s="26">
        <f t="shared" si="1"/>
        <v>829.43999999999994</v>
      </c>
      <c r="S13" s="30">
        <v>57</v>
      </c>
      <c r="T13" s="31">
        <f t="shared" si="2"/>
        <v>2626.56</v>
      </c>
      <c r="U13" s="32"/>
      <c r="V13" s="29"/>
      <c r="W13" s="32"/>
      <c r="X13" s="29"/>
      <c r="Y13" s="29"/>
      <c r="Z13" s="32"/>
      <c r="AA13" s="32"/>
      <c r="AB13" s="32"/>
      <c r="AC13" s="32"/>
      <c r="AD13" s="32"/>
    </row>
    <row r="14" spans="1:30" s="33" customFormat="1" ht="50.25" customHeight="1" thickBot="1" x14ac:dyDescent="0.45">
      <c r="A14" s="93"/>
      <c r="B14" s="46" t="s">
        <v>29</v>
      </c>
      <c r="C14" s="46">
        <v>4</v>
      </c>
      <c r="D14" s="46">
        <v>1.44</v>
      </c>
      <c r="E14" s="45">
        <f t="shared" si="3"/>
        <v>32.03125</v>
      </c>
      <c r="F14" s="46">
        <v>32</v>
      </c>
      <c r="G14" s="46">
        <v>46.08</v>
      </c>
      <c r="H14" s="46">
        <v>1050</v>
      </c>
      <c r="I14" s="46" t="s">
        <v>17</v>
      </c>
      <c r="J14" s="46" t="s">
        <v>18</v>
      </c>
      <c r="K14" s="77" t="s">
        <v>86</v>
      </c>
      <c r="L14" s="47" t="s">
        <v>19</v>
      </c>
      <c r="M14" s="51">
        <v>32.8125</v>
      </c>
      <c r="N14" s="27"/>
      <c r="O14" s="26">
        <v>19</v>
      </c>
      <c r="P14" s="29">
        <f t="shared" si="0"/>
        <v>875.52</v>
      </c>
      <c r="Q14" s="26">
        <v>20</v>
      </c>
      <c r="R14" s="26">
        <f t="shared" si="1"/>
        <v>921.59999999999991</v>
      </c>
      <c r="S14" s="30">
        <v>64</v>
      </c>
      <c r="T14" s="31">
        <f t="shared" si="2"/>
        <v>2949.12</v>
      </c>
      <c r="U14" s="32"/>
      <c r="V14" s="29"/>
      <c r="W14" s="29"/>
      <c r="X14" s="29"/>
      <c r="Y14" s="29"/>
      <c r="Z14" s="29"/>
      <c r="AA14" s="29"/>
      <c r="AB14" s="29"/>
      <c r="AC14" s="29"/>
      <c r="AD14" s="29"/>
    </row>
    <row r="15" spans="1:30" s="33" customFormat="1" ht="50.25" customHeight="1" x14ac:dyDescent="0.4">
      <c r="A15" s="94" t="s">
        <v>26</v>
      </c>
      <c r="B15" s="35" t="s">
        <v>27</v>
      </c>
      <c r="C15" s="35">
        <v>4</v>
      </c>
      <c r="D15" s="35">
        <v>1.44</v>
      </c>
      <c r="E15" s="54">
        <f t="shared" si="3"/>
        <v>35.15625</v>
      </c>
      <c r="F15" s="35">
        <v>32</v>
      </c>
      <c r="G15" s="35">
        <v>46.08</v>
      </c>
      <c r="H15" s="35">
        <v>1150</v>
      </c>
      <c r="I15" s="35" t="s">
        <v>14</v>
      </c>
      <c r="J15" s="35" t="s">
        <v>15</v>
      </c>
      <c r="K15" s="81" t="s">
        <v>87</v>
      </c>
      <c r="L15" s="55" t="s">
        <v>16</v>
      </c>
      <c r="M15" s="51">
        <v>35.9375</v>
      </c>
      <c r="N15" s="27"/>
      <c r="O15" s="26">
        <v>17</v>
      </c>
      <c r="P15" s="29">
        <f t="shared" si="0"/>
        <v>783.36</v>
      </c>
      <c r="Q15" s="26">
        <v>18</v>
      </c>
      <c r="R15" s="26">
        <f t="shared" si="1"/>
        <v>829.43999999999994</v>
      </c>
      <c r="S15" s="30">
        <v>58</v>
      </c>
      <c r="T15" s="31">
        <f t="shared" si="2"/>
        <v>2672.64</v>
      </c>
      <c r="U15" s="32"/>
      <c r="V15" s="29"/>
      <c r="W15" s="29"/>
      <c r="X15" s="29"/>
      <c r="Y15" s="29"/>
      <c r="Z15" s="29"/>
      <c r="AA15" s="29"/>
      <c r="AB15" s="29"/>
      <c r="AC15" s="29"/>
      <c r="AD15" s="29"/>
    </row>
    <row r="16" spans="1:30" s="33" customFormat="1" ht="50.25" customHeight="1" x14ac:dyDescent="0.4">
      <c r="A16" s="93"/>
      <c r="B16" s="52" t="s">
        <v>28</v>
      </c>
      <c r="C16" s="52">
        <v>4</v>
      </c>
      <c r="D16" s="52">
        <v>1.44</v>
      </c>
      <c r="E16" s="45">
        <f t="shared" si="3"/>
        <v>34.21875</v>
      </c>
      <c r="F16" s="52">
        <v>32</v>
      </c>
      <c r="G16" s="52">
        <v>46.08</v>
      </c>
      <c r="H16" s="52">
        <v>1120</v>
      </c>
      <c r="I16" s="52" t="s">
        <v>14</v>
      </c>
      <c r="J16" s="52" t="s">
        <v>17</v>
      </c>
      <c r="K16" s="80" t="s">
        <v>87</v>
      </c>
      <c r="L16" s="53" t="s">
        <v>48</v>
      </c>
      <c r="M16" s="51">
        <v>35</v>
      </c>
      <c r="N16" s="27"/>
      <c r="O16" s="26">
        <v>17</v>
      </c>
      <c r="P16" s="29">
        <f t="shared" si="0"/>
        <v>783.36</v>
      </c>
      <c r="Q16" s="26">
        <v>19</v>
      </c>
      <c r="R16" s="26">
        <f t="shared" si="1"/>
        <v>875.52</v>
      </c>
      <c r="S16" s="30">
        <v>60</v>
      </c>
      <c r="T16" s="31">
        <f t="shared" si="2"/>
        <v>2764.7999999999997</v>
      </c>
      <c r="U16" s="32"/>
      <c r="V16" s="29"/>
      <c r="W16" s="29"/>
      <c r="X16" s="29"/>
      <c r="Y16" s="29"/>
      <c r="Z16" s="29"/>
      <c r="AA16" s="29"/>
      <c r="AB16" s="29"/>
      <c r="AC16" s="29"/>
      <c r="AD16" s="29"/>
    </row>
    <row r="17" spans="1:30" s="33" customFormat="1" ht="50.25" customHeight="1" thickBot="1" x14ac:dyDescent="0.45">
      <c r="A17" s="95"/>
      <c r="B17" s="36" t="s">
        <v>29</v>
      </c>
      <c r="C17" s="36">
        <v>4</v>
      </c>
      <c r="D17" s="36">
        <v>1.44</v>
      </c>
      <c r="E17" s="56">
        <f t="shared" si="3"/>
        <v>30.78125</v>
      </c>
      <c r="F17" s="36">
        <v>32</v>
      </c>
      <c r="G17" s="36">
        <v>46.08</v>
      </c>
      <c r="H17" s="36">
        <v>1010</v>
      </c>
      <c r="I17" s="36" t="s">
        <v>17</v>
      </c>
      <c r="J17" s="36" t="s">
        <v>46</v>
      </c>
      <c r="K17" s="82" t="s">
        <v>88</v>
      </c>
      <c r="L17" s="57" t="s">
        <v>56</v>
      </c>
      <c r="M17" s="51">
        <v>31.5625</v>
      </c>
      <c r="N17" s="27"/>
      <c r="O17" s="26">
        <v>19</v>
      </c>
      <c r="P17" s="29">
        <f t="shared" si="0"/>
        <v>875.52</v>
      </c>
      <c r="Q17" s="26">
        <v>21</v>
      </c>
      <c r="R17" s="26">
        <f t="shared" si="1"/>
        <v>967.68</v>
      </c>
      <c r="S17" s="30">
        <v>66</v>
      </c>
      <c r="T17" s="31">
        <f t="shared" si="2"/>
        <v>3041.2799999999997</v>
      </c>
      <c r="U17" s="32"/>
      <c r="V17" s="29"/>
      <c r="W17" s="32"/>
      <c r="X17" s="29"/>
      <c r="Y17" s="29"/>
      <c r="Z17" s="32"/>
      <c r="AA17" s="32"/>
      <c r="AB17" s="32"/>
      <c r="AC17" s="32"/>
      <c r="AD17" s="32"/>
    </row>
    <row r="18" spans="1:30" s="33" customFormat="1" ht="50.25" customHeight="1" x14ac:dyDescent="0.4">
      <c r="A18" s="103" t="s">
        <v>64</v>
      </c>
      <c r="B18" s="52" t="s">
        <v>28</v>
      </c>
      <c r="C18" s="52">
        <v>3</v>
      </c>
      <c r="D18" s="52">
        <v>2.16</v>
      </c>
      <c r="E18" s="45">
        <f t="shared" si="3"/>
        <v>53.75</v>
      </c>
      <c r="F18" s="52">
        <v>20</v>
      </c>
      <c r="G18" s="52">
        <f t="shared" ref="G18:G21" si="4">F18*D18</f>
        <v>43.2</v>
      </c>
      <c r="H18" s="52">
        <v>1100</v>
      </c>
      <c r="I18" s="52" t="s">
        <v>51</v>
      </c>
      <c r="J18" s="52" t="s">
        <v>50</v>
      </c>
      <c r="K18" s="80" t="s">
        <v>89</v>
      </c>
      <c r="L18" s="53" t="s">
        <v>59</v>
      </c>
      <c r="M18" s="51">
        <v>55</v>
      </c>
      <c r="N18" s="27"/>
      <c r="O18" s="26">
        <v>18</v>
      </c>
      <c r="P18" s="29">
        <f t="shared" si="0"/>
        <v>777.6</v>
      </c>
      <c r="Q18" s="26">
        <v>19</v>
      </c>
      <c r="R18" s="26">
        <f t="shared" si="1"/>
        <v>820.80000000000007</v>
      </c>
      <c r="S18" s="30">
        <v>61</v>
      </c>
      <c r="T18" s="31">
        <f t="shared" si="2"/>
        <v>2635.2000000000003</v>
      </c>
      <c r="U18" s="32"/>
      <c r="V18" s="29"/>
      <c r="W18" s="29"/>
      <c r="X18" s="29"/>
      <c r="Y18" s="29"/>
      <c r="Z18" s="29"/>
      <c r="AA18" s="29"/>
      <c r="AB18" s="29"/>
      <c r="AC18" s="29"/>
      <c r="AD18" s="29"/>
    </row>
    <row r="19" spans="1:30" s="33" customFormat="1" ht="50.25" customHeight="1" thickBot="1" x14ac:dyDescent="0.45">
      <c r="A19" s="102"/>
      <c r="B19" s="36" t="s">
        <v>29</v>
      </c>
      <c r="C19" s="36">
        <v>3</v>
      </c>
      <c r="D19" s="36">
        <v>2.16</v>
      </c>
      <c r="E19" s="56">
        <f t="shared" si="3"/>
        <v>48.05</v>
      </c>
      <c r="F19" s="36">
        <v>20</v>
      </c>
      <c r="G19" s="36">
        <f t="shared" si="4"/>
        <v>43.2</v>
      </c>
      <c r="H19" s="36">
        <v>986</v>
      </c>
      <c r="I19" s="36" t="s">
        <v>49</v>
      </c>
      <c r="J19" s="36" t="s">
        <v>52</v>
      </c>
      <c r="K19" s="82" t="s">
        <v>90</v>
      </c>
      <c r="L19" s="57" t="s">
        <v>60</v>
      </c>
      <c r="M19" s="51">
        <v>49.3</v>
      </c>
      <c r="N19" s="27"/>
      <c r="O19" s="26">
        <v>20</v>
      </c>
      <c r="P19" s="29">
        <f t="shared" si="0"/>
        <v>864</v>
      </c>
      <c r="Q19" s="26">
        <v>21</v>
      </c>
      <c r="R19" s="26">
        <f t="shared" si="1"/>
        <v>907.2</v>
      </c>
      <c r="S19" s="30">
        <v>68</v>
      </c>
      <c r="T19" s="31">
        <f t="shared" si="2"/>
        <v>2937.6000000000004</v>
      </c>
      <c r="U19" s="32"/>
      <c r="V19" s="29"/>
      <c r="W19" s="27"/>
      <c r="X19" s="29"/>
      <c r="Y19" s="29"/>
      <c r="Z19" s="27"/>
      <c r="AA19" s="27"/>
      <c r="AB19" s="27"/>
      <c r="AC19" s="27"/>
      <c r="AD19" s="27"/>
    </row>
    <row r="20" spans="1:30" s="33" customFormat="1" ht="50.25" customHeight="1" x14ac:dyDescent="0.4">
      <c r="A20" s="103" t="s">
        <v>32</v>
      </c>
      <c r="B20" s="52" t="s">
        <v>28</v>
      </c>
      <c r="C20" s="52">
        <v>3</v>
      </c>
      <c r="D20" s="52">
        <v>2.16</v>
      </c>
      <c r="E20" s="45">
        <f t="shared" si="3"/>
        <v>51.35</v>
      </c>
      <c r="F20" s="52">
        <v>20</v>
      </c>
      <c r="G20" s="52">
        <f t="shared" si="4"/>
        <v>43.2</v>
      </c>
      <c r="H20" s="52">
        <v>1052</v>
      </c>
      <c r="I20" s="52" t="s">
        <v>50</v>
      </c>
      <c r="J20" s="52" t="s">
        <v>49</v>
      </c>
      <c r="K20" s="80" t="s">
        <v>91</v>
      </c>
      <c r="L20" s="53" t="s">
        <v>53</v>
      </c>
      <c r="M20" s="51">
        <v>52.6</v>
      </c>
      <c r="N20" s="27"/>
      <c r="O20" s="26">
        <v>19</v>
      </c>
      <c r="P20" s="29">
        <f t="shared" si="0"/>
        <v>820.80000000000007</v>
      </c>
      <c r="Q20" s="26">
        <v>20</v>
      </c>
      <c r="R20" s="26">
        <f t="shared" si="1"/>
        <v>864</v>
      </c>
      <c r="S20" s="30">
        <v>63</v>
      </c>
      <c r="T20" s="31">
        <f t="shared" si="2"/>
        <v>2721.6000000000004</v>
      </c>
      <c r="U20" s="32"/>
      <c r="V20" s="29"/>
      <c r="W20" s="27"/>
      <c r="X20" s="29"/>
      <c r="Y20" s="29"/>
      <c r="Z20" s="27"/>
      <c r="AA20" s="27"/>
      <c r="AB20" s="27"/>
      <c r="AC20" s="27"/>
      <c r="AD20" s="27"/>
    </row>
    <row r="21" spans="1:30" s="33" customFormat="1" ht="50.25" customHeight="1" thickBot="1" x14ac:dyDescent="0.45">
      <c r="A21" s="102"/>
      <c r="B21" s="36" t="s">
        <v>29</v>
      </c>
      <c r="C21" s="36">
        <v>3</v>
      </c>
      <c r="D21" s="36">
        <v>2.16</v>
      </c>
      <c r="E21" s="56">
        <f t="shared" si="3"/>
        <v>46.15</v>
      </c>
      <c r="F21" s="36">
        <v>20</v>
      </c>
      <c r="G21" s="36">
        <f t="shared" si="4"/>
        <v>43.2</v>
      </c>
      <c r="H21" s="36">
        <v>948</v>
      </c>
      <c r="I21" s="36" t="s">
        <v>52</v>
      </c>
      <c r="J21" s="36" t="s">
        <v>61</v>
      </c>
      <c r="K21" s="82" t="s">
        <v>92</v>
      </c>
      <c r="L21" s="57" t="s">
        <v>62</v>
      </c>
      <c r="M21" s="51">
        <v>47.4</v>
      </c>
      <c r="N21" s="58"/>
      <c r="O21" s="26">
        <v>21</v>
      </c>
      <c r="P21" s="29">
        <f t="shared" si="0"/>
        <v>907.2</v>
      </c>
      <c r="Q21" s="26">
        <v>22</v>
      </c>
      <c r="R21" s="26">
        <f t="shared" si="1"/>
        <v>950.40000000000009</v>
      </c>
      <c r="S21" s="30">
        <v>70</v>
      </c>
      <c r="T21" s="31">
        <f t="shared" si="2"/>
        <v>3024</v>
      </c>
      <c r="U21" s="32"/>
      <c r="V21" s="29"/>
      <c r="W21" s="27"/>
      <c r="X21" s="29"/>
      <c r="Y21" s="29"/>
      <c r="Z21" s="27"/>
      <c r="AA21" s="27"/>
      <c r="AB21" s="27"/>
      <c r="AC21" s="27"/>
      <c r="AD21" s="27"/>
    </row>
    <row r="22" spans="1:30" s="33" customFormat="1" ht="50.25" customHeight="1" x14ac:dyDescent="0.4">
      <c r="A22" s="103" t="s">
        <v>73</v>
      </c>
      <c r="B22" s="35" t="s">
        <v>74</v>
      </c>
      <c r="C22" s="35">
        <v>4</v>
      </c>
      <c r="D22" s="35">
        <v>1.44</v>
      </c>
      <c r="E22" s="54">
        <f t="shared" si="3"/>
        <v>35.9375</v>
      </c>
      <c r="F22" s="35">
        <v>32</v>
      </c>
      <c r="G22" s="35">
        <v>46.08</v>
      </c>
      <c r="H22" s="35">
        <v>1175</v>
      </c>
      <c r="I22" s="35" t="s">
        <v>14</v>
      </c>
      <c r="J22" s="35" t="s">
        <v>15</v>
      </c>
      <c r="K22" s="81" t="s">
        <v>46</v>
      </c>
      <c r="L22" s="55" t="s">
        <v>47</v>
      </c>
      <c r="M22" s="51">
        <v>36.71875</v>
      </c>
      <c r="N22" s="27"/>
      <c r="O22" s="26">
        <v>17</v>
      </c>
      <c r="P22" s="29">
        <f t="shared" si="0"/>
        <v>783.36</v>
      </c>
      <c r="Q22" s="26">
        <v>18</v>
      </c>
      <c r="R22" s="26">
        <f t="shared" si="1"/>
        <v>829.43999999999994</v>
      </c>
      <c r="S22" s="30">
        <v>57</v>
      </c>
      <c r="T22" s="31">
        <f t="shared" si="2"/>
        <v>2626.56</v>
      </c>
      <c r="U22" s="32"/>
      <c r="V22" s="29"/>
      <c r="W22" s="27"/>
      <c r="X22" s="29"/>
      <c r="Y22" s="29"/>
      <c r="Z22" s="27"/>
      <c r="AA22" s="27"/>
      <c r="AB22" s="27"/>
      <c r="AC22" s="27"/>
      <c r="AD22" s="27"/>
    </row>
    <row r="23" spans="1:30" s="33" customFormat="1" ht="50.25" customHeight="1" thickBot="1" x14ac:dyDescent="0.45">
      <c r="A23" s="102"/>
      <c r="B23" s="36" t="s">
        <v>75</v>
      </c>
      <c r="C23" s="36">
        <v>4</v>
      </c>
      <c r="D23" s="36">
        <v>1.44</v>
      </c>
      <c r="E23" s="56">
        <f t="shared" si="3"/>
        <v>31.25</v>
      </c>
      <c r="F23" s="36">
        <v>32</v>
      </c>
      <c r="G23" s="36">
        <v>46.08</v>
      </c>
      <c r="H23" s="36">
        <v>1025</v>
      </c>
      <c r="I23" s="36" t="s">
        <v>17</v>
      </c>
      <c r="J23" s="36" t="s">
        <v>54</v>
      </c>
      <c r="K23" s="82" t="s">
        <v>86</v>
      </c>
      <c r="L23" s="57" t="s">
        <v>55</v>
      </c>
      <c r="M23" s="51">
        <v>32.03125</v>
      </c>
      <c r="N23" s="27"/>
      <c r="O23" s="26">
        <v>19</v>
      </c>
      <c r="P23" s="29">
        <f t="shared" si="0"/>
        <v>875.52</v>
      </c>
      <c r="Q23" s="26">
        <v>20</v>
      </c>
      <c r="R23" s="26">
        <f t="shared" si="1"/>
        <v>921.59999999999991</v>
      </c>
      <c r="S23" s="30">
        <v>65</v>
      </c>
      <c r="T23" s="31">
        <f t="shared" si="2"/>
        <v>2995.2</v>
      </c>
      <c r="U23" s="32"/>
      <c r="V23" s="29"/>
      <c r="W23" s="27"/>
      <c r="X23" s="29"/>
      <c r="Y23" s="29"/>
      <c r="Z23" s="27"/>
      <c r="AA23" s="27"/>
      <c r="AB23" s="27"/>
      <c r="AC23" s="27"/>
      <c r="AD23" s="27"/>
    </row>
    <row r="24" spans="1:30" s="33" customFormat="1" ht="50.25" customHeight="1" thickBot="1" x14ac:dyDescent="0.45">
      <c r="A24" s="59" t="s">
        <v>70</v>
      </c>
      <c r="B24" s="60" t="s">
        <v>28</v>
      </c>
      <c r="C24" s="60">
        <v>6</v>
      </c>
      <c r="D24" s="60">
        <v>1.08</v>
      </c>
      <c r="E24" s="61">
        <f t="shared" si="3"/>
        <v>25.625</v>
      </c>
      <c r="F24" s="60">
        <v>40</v>
      </c>
      <c r="G24" s="60">
        <v>43.2</v>
      </c>
      <c r="H24" s="60">
        <v>1050</v>
      </c>
      <c r="I24" s="60" t="s">
        <v>50</v>
      </c>
      <c r="J24" s="60" t="s">
        <v>49</v>
      </c>
      <c r="K24" s="83" t="s">
        <v>91</v>
      </c>
      <c r="L24" s="62" t="s">
        <v>71</v>
      </c>
      <c r="M24" s="51"/>
      <c r="N24" s="27"/>
      <c r="O24" s="26"/>
      <c r="P24" s="29"/>
      <c r="Q24" s="26"/>
      <c r="R24" s="26"/>
      <c r="S24" s="30"/>
      <c r="T24" s="31"/>
      <c r="U24" s="32"/>
      <c r="V24" s="29"/>
      <c r="W24" s="27"/>
      <c r="X24" s="29"/>
      <c r="Y24" s="29"/>
      <c r="Z24" s="27"/>
      <c r="AA24" s="27"/>
      <c r="AB24" s="27"/>
      <c r="AC24" s="27"/>
      <c r="AD24" s="27"/>
    </row>
    <row r="25" spans="1:30" ht="50.25" customHeight="1" x14ac:dyDescent="0.25">
      <c r="A25" s="10"/>
      <c r="B25" s="4"/>
      <c r="C25" s="4"/>
      <c r="D25" s="4"/>
      <c r="E25" s="11"/>
      <c r="F25" s="4"/>
      <c r="G25" s="4"/>
      <c r="H25" s="4"/>
      <c r="I25" s="4"/>
      <c r="J25" s="4"/>
      <c r="K25" s="4"/>
      <c r="L25" s="4"/>
      <c r="M25" s="11"/>
      <c r="O25" s="8"/>
      <c r="P25" s="7"/>
      <c r="Q25" s="8"/>
      <c r="R25" s="8"/>
      <c r="S25" s="13"/>
      <c r="T25" s="14"/>
    </row>
    <row r="26" spans="1:30" ht="60" customHeight="1" thickBot="1" x14ac:dyDescent="0.3">
      <c r="A26" s="17" t="s">
        <v>68</v>
      </c>
      <c r="B26" s="4"/>
      <c r="C26" s="4"/>
      <c r="D26" s="4"/>
      <c r="E26" s="11"/>
      <c r="F26" s="4"/>
      <c r="G26" s="4"/>
      <c r="H26" s="4"/>
      <c r="I26" s="4"/>
      <c r="J26" s="4"/>
      <c r="K26" s="4"/>
      <c r="L26" s="4"/>
      <c r="M26" s="4"/>
    </row>
    <row r="27" spans="1:30" ht="39.4" customHeight="1" x14ac:dyDescent="0.25">
      <c r="A27" s="86" t="s">
        <v>21</v>
      </c>
      <c r="B27" s="88" t="s">
        <v>63</v>
      </c>
      <c r="C27" s="84" t="s">
        <v>0</v>
      </c>
      <c r="D27" s="84"/>
      <c r="E27" s="21"/>
      <c r="F27" s="84" t="s">
        <v>2</v>
      </c>
      <c r="G27" s="84"/>
      <c r="H27" s="85"/>
      <c r="I27" s="4"/>
      <c r="J27" s="4"/>
      <c r="K27" s="4"/>
      <c r="L27" s="4"/>
      <c r="M27" s="4"/>
    </row>
    <row r="28" spans="1:30" ht="80.099999999999994" customHeight="1" thickBot="1" x14ac:dyDescent="0.3">
      <c r="A28" s="87"/>
      <c r="B28" s="89"/>
      <c r="C28" s="20" t="s">
        <v>1</v>
      </c>
      <c r="D28" s="20" t="s">
        <v>22</v>
      </c>
      <c r="E28" s="20" t="s">
        <v>23</v>
      </c>
      <c r="F28" s="20" t="s">
        <v>3</v>
      </c>
      <c r="G28" s="20" t="s">
        <v>4</v>
      </c>
      <c r="H28" s="23" t="s">
        <v>6</v>
      </c>
      <c r="I28" s="4"/>
      <c r="J28" s="4"/>
      <c r="K28" s="4"/>
      <c r="L28" s="4"/>
      <c r="M28" s="4"/>
    </row>
    <row r="29" spans="1:30" s="33" customFormat="1" ht="60" customHeight="1" x14ac:dyDescent="0.4">
      <c r="A29" s="103" t="s">
        <v>33</v>
      </c>
      <c r="B29" s="35" t="s">
        <v>65</v>
      </c>
      <c r="C29" s="63" t="s">
        <v>67</v>
      </c>
      <c r="D29" s="35">
        <v>0.72</v>
      </c>
      <c r="E29" s="64">
        <f>(H29-25)/F29</f>
        <v>17.083333333333332</v>
      </c>
      <c r="F29" s="35">
        <v>60</v>
      </c>
      <c r="G29" s="35">
        <v>43.2</v>
      </c>
      <c r="H29" s="55">
        <v>1050</v>
      </c>
      <c r="I29" s="39"/>
      <c r="J29" s="39"/>
      <c r="K29" s="39"/>
      <c r="L29" s="39"/>
      <c r="M29" s="39"/>
      <c r="N29" s="27"/>
      <c r="O29" s="65"/>
      <c r="P29" s="65"/>
      <c r="Q29" s="65"/>
      <c r="R29" s="65"/>
      <c r="S29" s="65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</row>
    <row r="30" spans="1:30" s="33" customFormat="1" ht="60" customHeight="1" thickBot="1" x14ac:dyDescent="0.45">
      <c r="A30" s="102"/>
      <c r="B30" s="36" t="s">
        <v>29</v>
      </c>
      <c r="C30" s="66" t="s">
        <v>67</v>
      </c>
      <c r="D30" s="36">
        <v>0.72</v>
      </c>
      <c r="E30" s="56">
        <f>(H30-25)/F30</f>
        <v>14.933333333333334</v>
      </c>
      <c r="F30" s="36">
        <v>60</v>
      </c>
      <c r="G30" s="36">
        <f>F30*D30</f>
        <v>43.199999999999996</v>
      </c>
      <c r="H30" s="57">
        <v>921</v>
      </c>
      <c r="I30" s="39"/>
      <c r="J30" s="39"/>
      <c r="K30" s="39"/>
      <c r="L30" s="39"/>
      <c r="M30" s="39"/>
      <c r="N30" s="27"/>
      <c r="O30" s="65"/>
      <c r="P30" s="65"/>
      <c r="Q30" s="65"/>
      <c r="R30" s="65"/>
      <c r="S30" s="65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</row>
    <row r="31" spans="1:30" s="33" customFormat="1" ht="60" customHeight="1" x14ac:dyDescent="0.4">
      <c r="A31" s="101" t="s">
        <v>66</v>
      </c>
      <c r="B31" s="42" t="s">
        <v>65</v>
      </c>
      <c r="C31" s="42">
        <v>16</v>
      </c>
      <c r="D31" s="42">
        <v>1.3919999999999999</v>
      </c>
      <c r="E31" s="67">
        <f t="shared" ref="E31:E32" si="5">(H31-25)/F31</f>
        <v>34.5625</v>
      </c>
      <c r="F31" s="42">
        <v>32</v>
      </c>
      <c r="G31" s="42">
        <v>44.543999999999997</v>
      </c>
      <c r="H31" s="50">
        <v>1131</v>
      </c>
      <c r="I31" s="39"/>
      <c r="J31" s="39"/>
      <c r="K31" s="39"/>
      <c r="L31" s="39"/>
      <c r="M31" s="39"/>
      <c r="N31" s="27"/>
      <c r="O31" s="65"/>
      <c r="P31" s="65"/>
      <c r="Q31" s="65"/>
      <c r="R31" s="65"/>
      <c r="S31" s="65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</row>
    <row r="32" spans="1:30" s="33" customFormat="1" ht="60" customHeight="1" thickBot="1" x14ac:dyDescent="0.45">
      <c r="A32" s="102"/>
      <c r="B32" s="36" t="s">
        <v>29</v>
      </c>
      <c r="C32" s="36">
        <v>16</v>
      </c>
      <c r="D32" s="36">
        <v>1.3919999999999999</v>
      </c>
      <c r="E32" s="56">
        <f t="shared" si="5"/>
        <v>30.9375</v>
      </c>
      <c r="F32" s="36">
        <v>32</v>
      </c>
      <c r="G32" s="36">
        <v>44.543999999999997</v>
      </c>
      <c r="H32" s="57">
        <v>1015</v>
      </c>
      <c r="I32" s="39"/>
      <c r="J32" s="39"/>
      <c r="K32" s="39"/>
      <c r="L32" s="39"/>
      <c r="M32" s="39"/>
      <c r="N32" s="27"/>
      <c r="O32" s="65"/>
      <c r="P32" s="65"/>
      <c r="Q32" s="65"/>
      <c r="R32" s="65"/>
      <c r="S32" s="65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</row>
    <row r="33" spans="1:30" s="33" customFormat="1" ht="60" customHeight="1" x14ac:dyDescent="0.4">
      <c r="A33" s="99" t="s">
        <v>34</v>
      </c>
      <c r="B33" s="42" t="s">
        <v>65</v>
      </c>
      <c r="C33" s="42">
        <v>10</v>
      </c>
      <c r="D33" s="42">
        <v>0.48</v>
      </c>
      <c r="E33" s="67">
        <v>11.93</v>
      </c>
      <c r="F33" s="42">
        <v>96</v>
      </c>
      <c r="G33" s="42">
        <f>D33*F33</f>
        <v>46.08</v>
      </c>
      <c r="H33" s="50">
        <f>F33*E33</f>
        <v>1145.28</v>
      </c>
      <c r="I33" s="39"/>
      <c r="J33" s="39"/>
      <c r="K33" s="39"/>
      <c r="L33" s="39"/>
      <c r="M33" s="39"/>
      <c r="N33" s="27"/>
      <c r="O33" s="65"/>
      <c r="P33" s="65"/>
      <c r="Q33" s="65"/>
      <c r="R33" s="65"/>
      <c r="S33" s="65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</row>
    <row r="34" spans="1:30" s="33" customFormat="1" ht="60" customHeight="1" thickBot="1" x14ac:dyDescent="0.45">
      <c r="A34" s="100"/>
      <c r="B34" s="36" t="s">
        <v>29</v>
      </c>
      <c r="C34" s="36">
        <v>12</v>
      </c>
      <c r="D34" s="36">
        <v>0.57599999999999996</v>
      </c>
      <c r="E34" s="56">
        <v>10.68</v>
      </c>
      <c r="F34" s="36">
        <v>96</v>
      </c>
      <c r="G34" s="42">
        <f>D34*F34</f>
        <v>55.295999999999992</v>
      </c>
      <c r="H34" s="50">
        <f>F34*E34</f>
        <v>1025.28</v>
      </c>
      <c r="I34" s="39"/>
      <c r="J34" s="39"/>
      <c r="K34" s="39"/>
      <c r="L34" s="39"/>
      <c r="M34" s="39"/>
      <c r="N34" s="27"/>
      <c r="O34" s="65"/>
      <c r="P34" s="65"/>
      <c r="Q34" s="65"/>
      <c r="R34" s="65"/>
      <c r="S34" s="65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</row>
    <row r="35" spans="1:30" ht="60" customHeight="1" x14ac:dyDescent="0.25"/>
    <row r="36" spans="1:30" ht="60" customHeight="1" x14ac:dyDescent="0.25"/>
    <row r="37" spans="1:30" ht="60" customHeight="1" x14ac:dyDescent="0.25"/>
    <row r="38" spans="1:30" ht="60" customHeight="1" x14ac:dyDescent="0.25"/>
    <row r="39" spans="1:30" ht="60" customHeight="1" x14ac:dyDescent="0.25"/>
    <row r="40" spans="1:30" ht="60" customHeight="1" x14ac:dyDescent="0.25"/>
    <row r="41" spans="1:30" ht="60" customHeight="1" x14ac:dyDescent="0.25"/>
    <row r="42" spans="1:30" ht="60" customHeight="1" x14ac:dyDescent="0.25"/>
  </sheetData>
  <mergeCells count="28">
    <mergeCell ref="A1:L1"/>
    <mergeCell ref="A2:D2"/>
    <mergeCell ref="A3:A4"/>
    <mergeCell ref="C3:D3"/>
    <mergeCell ref="F3:H3"/>
    <mergeCell ref="I3:L3"/>
    <mergeCell ref="B3:B4"/>
    <mergeCell ref="A33:A34"/>
    <mergeCell ref="A12:A14"/>
    <mergeCell ref="A15:A17"/>
    <mergeCell ref="A31:A32"/>
    <mergeCell ref="A29:A30"/>
    <mergeCell ref="A18:A19"/>
    <mergeCell ref="A20:A21"/>
    <mergeCell ref="A22:A23"/>
    <mergeCell ref="C27:D27"/>
    <mergeCell ref="F27:H27"/>
    <mergeCell ref="A27:A28"/>
    <mergeCell ref="B27:B28"/>
    <mergeCell ref="C6:C8"/>
    <mergeCell ref="D6:D8"/>
    <mergeCell ref="A9:A10"/>
    <mergeCell ref="B9:B10"/>
    <mergeCell ref="C9:C10"/>
    <mergeCell ref="D9:D10"/>
    <mergeCell ref="A6:A8"/>
    <mergeCell ref="B6:B8"/>
    <mergeCell ref="E6:E8"/>
  </mergeCells>
  <pageMargins left="0.23622047244094491" right="0.23622047244094491" top="0.31496062992125984" bottom="0.23622047244094491" header="0.31496062992125984" footer="0.23"/>
  <pageSetup paperSize="9" scale="3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01.01.2026</vt:lpstr>
      <vt:lpstr>'01.01.2026'!Область_печати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2024-12-06T06:22:13Z</cp:lastPrinted>
  <dcterms:created xsi:type="dcterms:W3CDTF">2017-05-31T08:46:57Z</dcterms:created>
  <dcterms:modified xsi:type="dcterms:W3CDTF">2026-03-02T09:58:10Z</dcterms:modified>
</cp:coreProperties>
</file>